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/>
  <bookViews>
    <workbookView xWindow="0" yWindow="0" windowWidth="28800" windowHeight="13620"/>
  </bookViews>
  <sheets>
    <sheet name="Tonery" sheetId="1" r:id="rId1"/>
  </sheets>
  <externalReferences>
    <externalReference r:id="rId2"/>
  </externalReferences>
  <definedNames>
    <definedName name="_xlnm.Print_Area" localSheetId="0">Tonery!$B$1:$S$11</definedName>
  </definedNames>
  <calcPr calcId="125725"/>
</workbook>
</file>

<file path=xl/calcChain.xml><?xml version="1.0" encoding="utf-8"?>
<calcChain xmlns="http://schemas.openxmlformats.org/spreadsheetml/2006/main">
  <c r="S8" i="1"/>
  <c r="O8"/>
  <c r="R8" l="1"/>
  <c r="S7" l="1"/>
  <c r="R7"/>
  <c r="O7"/>
  <c r="P11" s="1"/>
  <c r="Q11" l="1"/>
</calcChain>
</file>

<file path=xl/sharedStrings.xml><?xml version="1.0" encoding="utf-8"?>
<sst xmlns="http://schemas.openxmlformats.org/spreadsheetml/2006/main" count="49" uniqueCount="44">
  <si>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</si>
  <si>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</si>
  <si>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</si>
  <si>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</si>
  <si>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</si>
  <si>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</si>
  <si>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</si>
  <si>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</si>
  <si>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</si>
  <si>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</si>
  <si>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</si>
  <si>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</si>
  <si>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</si>
  <si>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</si>
  <si>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</si>
  <si>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</si>
  <si>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</si>
  <si>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</si>
  <si>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</si>
  <si>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</si>
  <si>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</si>
  <si>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</si>
  <si>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</si>
  <si>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</si>
  <si>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</si>
  <si>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</si>
  <si>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</si>
  <si>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</si>
  <si>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</si>
  <si>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</si>
  <si>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</si>
  <si>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Příloha č. 2 Kupní smlouvy - technická specifikace
Tonery (II.) 029 - 2021 (kompatibilní)</t>
  </si>
  <si>
    <t>NE</t>
  </si>
  <si>
    <t>Pokud financováno z projektových prostředků, pak ŘEŠITEL uvede: NÁZEV A ČÍSLO DOTAČNÍHO PROJEKTU</t>
  </si>
  <si>
    <t>PS E - Roman Kasal, 
Tel.: 739 548 823,
E-mail: rkasal@ps.zcu.cz</t>
  </si>
  <si>
    <t>Umniverzitní 22, 
301 00 Plzeň,
Provoz a služby -
Energetické hospodářství,
místnost UK 012</t>
  </si>
  <si>
    <t>KBS - Mgr. Iveta Nocarová, 
Tel.: 735 713 901,
E-mail: inocarov@kbs.zcu.cz</t>
  </si>
  <si>
    <t>Sedláčkova 15, 
301 00 Plzeň,
Fakulta filozofická -
Katedra blízkovýchodních studií,
místnost SP 118</t>
  </si>
  <si>
    <t>Originální nebo kompaktibilní toner spolňující podmínky certifikátu STMC. 
Minimální výtěžnost při 5% pokrytí 2 000 stran.</t>
  </si>
  <si>
    <t>Kompatibilní náplň splňující shodnou sytost, barevné podání, výtěžnost, oděrnost, odolnost vůči vlhkosti  s originální catridge, naplnění a vyčerpání do 100 %. 
Minimální kapacita 19 ml.- 2 000 stran.</t>
  </si>
  <si>
    <t xml:space="preserve">  Toner do tiskárny HP Laser Jet 1020 - černý</t>
  </si>
  <si>
    <t xml:space="preserve">Náplň do tiskárny Canon -  i-SENSYS MF 4320d  černá  </t>
  </si>
  <si>
    <t>Alternativní toner Q2612A, black, 2.000 stran, HP LJ 1020</t>
  </si>
  <si>
    <t>Alternativní toner FX10, black, 2.000 stran, Canon i-sensys MF4320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</si>
</sst>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8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8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5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11" fillId="4" borderId="7" xfId="0" applyFont="1" applyFill="1" applyBorder="1" applyAlignment="1" applyProtection="1">
      <alignment horizontal="left" vertical="center" wrapText="1" indent="1"/>
      <protection locked="0"/>
    </xf>
    <xf numFmtId="0" fontId="11" fillId="4" borderId="10" xfId="0" applyFont="1" applyFill="1" applyBorder="1" applyAlignment="1" applyProtection="1">
      <alignment horizontal="left" vertical="center" wrapText="1" indent="1"/>
      <protection locked="0"/>
    </xf>
    <xf numFmtId="164" fontId="11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6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/>
  </cellStyles>
  <dxfs count="11">
    <dxf>
      <fill>
        <patternFill>
          <bgColor rgb="FFCCECFF"/>
        </patternFill>
      </fill>
    </dxf>
    <dxf>
      <fill>
        <patternFill>
          <bgColor rgb="FF99FFCC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158"/>
  <sheetViews>
    <sheetView tabSelected="1" zoomScale="71" zoomScaleNormal="71" workbookViewId="0">
      <selection activeCell="G7" sqref="G7"/>
    </sheetView>
  </sheetViews>
  <sheetFormatPr defaultRowHeight="15"/>
  <cols>
    <col min="1" max="1" width="1.42578125" style="5" bestFit="1" customWidth="1"/>
    <col min="2" max="2" width="5.7109375" style="5" bestFit="1" customWidth="1"/>
    <col min="3" max="3" width="48.28515625" style="1" customWidth="1"/>
    <col min="4" max="4" width="9.7109375" style="2" bestFit="1" customWidth="1"/>
    <col min="5" max="5" width="9" style="3" bestFit="1" customWidth="1"/>
    <col min="6" max="6" width="81.42578125" style="1" customWidth="1"/>
    <col min="7" max="7" width="29" style="1" customWidth="1"/>
    <col min="8" max="8" width="28.42578125" style="1" customWidth="1"/>
    <col min="9" max="9" width="20.5703125" style="1" bestFit="1" customWidth="1"/>
    <col min="10" max="10" width="16.7109375" style="1" customWidth="1"/>
    <col min="11" max="11" width="24.28515625" style="5" hidden="1" customWidth="1"/>
    <col min="12" max="12" width="29.5703125" style="5" customWidth="1"/>
    <col min="13" max="13" width="29.28515625" style="5" customWidth="1"/>
    <col min="14" max="14" width="25.7109375" style="1" customWidth="1"/>
    <col min="15" max="15" width="17.7109375" style="1" hidden="1" customWidth="1"/>
    <col min="16" max="16" width="20.7109375" style="5" bestFit="1" customWidth="1"/>
    <col min="17" max="17" width="24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85546875" style="4" customWidth="1"/>
    <col min="22" max="16384" width="9.140625" style="5"/>
  </cols>
  <sheetData>
    <row r="1" spans="2:21" ht="34.15" customHeight="1">
      <c r="B1" s="73" t="s">
        <v>31</v>
      </c>
      <c r="C1" s="73"/>
      <c r="D1" s="28"/>
      <c r="E1" s="29"/>
    </row>
    <row r="2" spans="2:21" ht="22.15" customHeight="1">
      <c r="B2" s="32"/>
      <c r="C2" s="32"/>
      <c r="D2" s="28"/>
      <c r="E2" s="29"/>
    </row>
    <row r="3" spans="2:21" s="27" customFormat="1" ht="19.149999999999999" customHeight="1">
      <c r="B3" s="33"/>
      <c r="C3" s="30" t="s">
        <v>0</v>
      </c>
      <c r="D3" s="10"/>
      <c r="E3" s="10"/>
      <c r="F3" s="10"/>
      <c r="G3" s="31"/>
      <c r="H3" s="31"/>
      <c r="I3" s="31"/>
      <c r="J3" s="31"/>
      <c r="K3" s="31"/>
      <c r="L3" s="31"/>
      <c r="M3" s="7"/>
      <c r="N3" s="34"/>
      <c r="O3" s="20"/>
      <c r="P3" s="34"/>
      <c r="Q3" s="34"/>
      <c r="R3" s="34"/>
      <c r="S3" s="34"/>
      <c r="U3" s="20"/>
    </row>
    <row r="4" spans="2:21" s="27" customFormat="1" ht="19.149999999999999" customHeight="1" thickBot="1">
      <c r="B4" s="35"/>
      <c r="C4" s="37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20"/>
      <c r="O4" s="20"/>
      <c r="P4" s="7"/>
      <c r="Q4" s="7"/>
      <c r="S4" s="7"/>
      <c r="U4" s="20"/>
    </row>
    <row r="5" spans="2:21" ht="34.5" customHeight="1" thickBot="1">
      <c r="B5" s="11"/>
      <c r="C5" s="12"/>
      <c r="D5" s="13"/>
      <c r="E5" s="13"/>
      <c r="F5" s="6"/>
      <c r="G5" s="14" t="s">
        <v>2</v>
      </c>
      <c r="H5" s="40"/>
      <c r="I5" s="6"/>
      <c r="J5" s="6"/>
      <c r="N5" s="15"/>
      <c r="O5" s="15"/>
      <c r="Q5" s="14" t="s">
        <v>2</v>
      </c>
      <c r="U5" s="9"/>
    </row>
    <row r="6" spans="2:21" ht="81" customHeight="1" thickTop="1" thickBot="1">
      <c r="B6" s="16" t="s">
        <v>3</v>
      </c>
      <c r="C6" s="38" t="s">
        <v>17</v>
      </c>
      <c r="D6" s="17" t="s">
        <v>4</v>
      </c>
      <c r="E6" s="38" t="s">
        <v>18</v>
      </c>
      <c r="F6" s="38" t="s">
        <v>19</v>
      </c>
      <c r="G6" s="18" t="s">
        <v>5</v>
      </c>
      <c r="H6" s="17" t="s">
        <v>29</v>
      </c>
      <c r="I6" s="38" t="s">
        <v>20</v>
      </c>
      <c r="J6" s="38" t="s">
        <v>21</v>
      </c>
      <c r="K6" s="17" t="s">
        <v>33</v>
      </c>
      <c r="L6" s="39" t="s">
        <v>22</v>
      </c>
      <c r="M6" s="38" t="s">
        <v>23</v>
      </c>
      <c r="N6" s="17" t="s">
        <v>28</v>
      </c>
      <c r="O6" s="38" t="s">
        <v>24</v>
      </c>
      <c r="P6" s="17" t="s">
        <v>6</v>
      </c>
      <c r="Q6" s="19" t="s">
        <v>7</v>
      </c>
      <c r="R6" s="47" t="s">
        <v>8</v>
      </c>
      <c r="S6" s="47" t="s">
        <v>9</v>
      </c>
      <c r="T6" s="38" t="s">
        <v>25</v>
      </c>
      <c r="U6" s="38" t="s">
        <v>26</v>
      </c>
    </row>
    <row r="7" spans="2:21" ht="84.75" customHeight="1" thickTop="1" thickBot="1">
      <c r="B7" s="48">
        <v>1</v>
      </c>
      <c r="C7" s="67" t="s">
        <v>40</v>
      </c>
      <c r="D7" s="49">
        <v>2</v>
      </c>
      <c r="E7" s="41" t="s">
        <v>16</v>
      </c>
      <c r="F7" s="67" t="s">
        <v>38</v>
      </c>
      <c r="G7" s="69" t="s">
        <v>42</v>
      </c>
      <c r="H7" s="50" t="s">
        <v>30</v>
      </c>
      <c r="I7" s="43" t="s">
        <v>27</v>
      </c>
      <c r="J7" s="41" t="s">
        <v>32</v>
      </c>
      <c r="K7" s="42"/>
      <c r="L7" s="66" t="s">
        <v>34</v>
      </c>
      <c r="M7" s="66" t="s">
        <v>35</v>
      </c>
      <c r="N7" s="44">
        <v>14</v>
      </c>
      <c r="O7" s="51">
        <f>D7*P7</f>
        <v>700</v>
      </c>
      <c r="P7" s="52">
        <v>350</v>
      </c>
      <c r="Q7" s="71">
        <v>172</v>
      </c>
      <c r="R7" s="53">
        <f>D7*Q7</f>
        <v>344</v>
      </c>
      <c r="S7" s="54" t="str">
        <f t="shared" ref="S7" si="0">IF(ISNUMBER(Q7), IF(Q7&gt;P7,"NEVYHOVUJE","VYHOVUJE")," ")</f>
        <v>VYHOVUJE</v>
      </c>
      <c r="T7" s="41"/>
      <c r="U7" s="41" t="s">
        <v>10</v>
      </c>
    </row>
    <row r="8" spans="2:21" ht="104.25" customHeight="1" thickBot="1">
      <c r="B8" s="55">
        <v>2</v>
      </c>
      <c r="C8" s="68" t="s">
        <v>41</v>
      </c>
      <c r="D8" s="56">
        <v>10</v>
      </c>
      <c r="E8" s="57" t="s">
        <v>16</v>
      </c>
      <c r="F8" s="68" t="s">
        <v>39</v>
      </c>
      <c r="G8" s="70" t="s">
        <v>43</v>
      </c>
      <c r="H8" s="58" t="s">
        <v>30</v>
      </c>
      <c r="I8" s="59" t="s">
        <v>27</v>
      </c>
      <c r="J8" s="57" t="s">
        <v>32</v>
      </c>
      <c r="K8" s="60"/>
      <c r="L8" s="59" t="s">
        <v>36</v>
      </c>
      <c r="M8" s="59" t="s">
        <v>37</v>
      </c>
      <c r="N8" s="61">
        <v>14</v>
      </c>
      <c r="O8" s="62">
        <f>D8*P8</f>
        <v>2500</v>
      </c>
      <c r="P8" s="63">
        <v>250</v>
      </c>
      <c r="Q8" s="72">
        <v>172</v>
      </c>
      <c r="R8" s="64">
        <f>D8*Q8</f>
        <v>1720</v>
      </c>
      <c r="S8" s="65" t="str">
        <f t="shared" ref="S8" si="1">IF(ISNUMBER(Q8), IF(Q8&gt;P8,"NEVYHOVUJE","VYHOVUJE")," ")</f>
        <v>VYHOVUJE</v>
      </c>
      <c r="T8" s="57"/>
      <c r="U8" s="57" t="s">
        <v>11</v>
      </c>
    </row>
    <row r="9" spans="2:21" ht="16.5" thickTop="1" thickBot="1">
      <c r="C9" s="5"/>
      <c r="D9" s="5"/>
      <c r="E9" s="5"/>
      <c r="F9" s="5"/>
      <c r="G9" s="5"/>
      <c r="H9" s="5"/>
      <c r="I9" s="5"/>
      <c r="J9" s="5"/>
      <c r="N9" s="5"/>
      <c r="O9" s="5"/>
      <c r="R9" s="36"/>
    </row>
    <row r="10" spans="2:21" ht="60.75" customHeight="1" thickTop="1" thickBot="1">
      <c r="B10" s="74" t="s">
        <v>12</v>
      </c>
      <c r="C10" s="75"/>
      <c r="D10" s="75"/>
      <c r="E10" s="75"/>
      <c r="F10" s="75"/>
      <c r="G10" s="75"/>
      <c r="H10" s="46"/>
      <c r="I10" s="20"/>
      <c r="J10" s="20"/>
      <c r="K10" s="20"/>
      <c r="L10" s="9"/>
      <c r="M10" s="9"/>
      <c r="N10" s="21"/>
      <c r="O10" s="21"/>
      <c r="P10" s="22" t="s">
        <v>13</v>
      </c>
      <c r="Q10" s="76" t="s">
        <v>14</v>
      </c>
      <c r="R10" s="77"/>
      <c r="S10" s="78"/>
      <c r="T10" s="15"/>
      <c r="U10" s="23"/>
    </row>
    <row r="11" spans="2:21" ht="33" customHeight="1" thickTop="1" thickBot="1">
      <c r="B11" s="79" t="s">
        <v>15</v>
      </c>
      <c r="C11" s="79"/>
      <c r="D11" s="79"/>
      <c r="E11" s="79"/>
      <c r="F11" s="79"/>
      <c r="G11" s="79"/>
      <c r="H11" s="45"/>
      <c r="I11" s="24"/>
      <c r="L11" s="8"/>
      <c r="M11" s="8"/>
      <c r="N11" s="25"/>
      <c r="O11" s="25"/>
      <c r="P11" s="26">
        <f>SUM(O7:O8)</f>
        <v>3200</v>
      </c>
      <c r="Q11" s="80">
        <f>SUM(R7:R8)</f>
        <v>2064</v>
      </c>
      <c r="R11" s="81"/>
      <c r="S11" s="82"/>
    </row>
    <row r="12" spans="2:21" ht="14.25" customHeight="1" thickTop="1"/>
    <row r="13" spans="2:21" ht="14.25" customHeight="1"/>
    <row r="14" spans="2:21" ht="14.25" customHeight="1"/>
    <row r="15" spans="2:21" ht="14.25" customHeight="1"/>
    <row r="16" spans="2:21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</sheetData>
  <sheetProtection algorithmName="SHA-512" hashValue="6rN1thr7QX6onYQ5DLPfMPgmUia72NwKOfjaeg5hj9Go5pVm5vUCgt1nmIaZaZWX7NAWh4OCEG19Cpf+dASfeA==" saltValue="6+jhtD6aRp40bNRWlKwQHA==" spinCount="100000" sheet="1" objects="1" scenarios="1"/>
  <mergeCells count="5">
    <mergeCell ref="B1:C1"/>
    <mergeCell ref="B10:G10"/>
    <mergeCell ref="Q10:S10"/>
    <mergeCell ref="B11:G11"/>
    <mergeCell ref="Q11:S11"/>
  </mergeCells>
  <conditionalFormatting sqref="B7:B8">
    <cfRule type="containsBlanks" dxfId="10" priority="53">
      <formula>LEN(TRIM(B7))=0</formula>
    </cfRule>
  </conditionalFormatting>
  <conditionalFormatting sqref="B7:B8">
    <cfRule type="cellIs" dxfId="9" priority="48" operator="greaterThanOrEqual">
      <formula>1</formula>
    </cfRule>
  </conditionalFormatting>
  <conditionalFormatting sqref="S7:S8">
    <cfRule type="cellIs" dxfId="8" priority="45" operator="equal">
      <formula>"VYHOVUJE"</formula>
    </cfRule>
  </conditionalFormatting>
  <conditionalFormatting sqref="S7:S8">
    <cfRule type="cellIs" dxfId="7" priority="44" operator="equal">
      <formula>"NEVYHOVUJE"</formula>
    </cfRule>
  </conditionalFormatting>
  <conditionalFormatting sqref="Q7:Q8 G7:G8">
    <cfRule type="containsBlanks" dxfId="6" priority="25">
      <formula>LEN(TRIM(G7))=0</formula>
    </cfRule>
  </conditionalFormatting>
  <conditionalFormatting sqref="Q7:Q8 G7:G8">
    <cfRule type="notContainsBlanks" dxfId="5" priority="23">
      <formula>LEN(TRIM(G7))&gt;0</formula>
    </cfRule>
  </conditionalFormatting>
  <conditionalFormatting sqref="G7:G8 Q7:Q8">
    <cfRule type="notContainsBlanks" dxfId="4" priority="22">
      <formula>LEN(TRIM(G7))&gt;0</formula>
    </cfRule>
  </conditionalFormatting>
  <conditionalFormatting sqref="G7:G8">
    <cfRule type="notContainsBlanks" dxfId="3" priority="21">
      <formula>LEN(TRIM(G7))&gt;0</formula>
    </cfRule>
  </conditionalFormatting>
  <conditionalFormatting sqref="D7:D8">
    <cfRule type="containsBlanks" dxfId="2" priority="5">
      <formula>LEN(TRIM(D7))=0</formula>
    </cfRule>
  </conditionalFormatting>
  <conditionalFormatting sqref="H7:H8">
    <cfRule type="containsBlanks" dxfId="1" priority="3">
      <formula>LEN(TRIM(H7))=0</formula>
    </cfRule>
  </conditionalFormatting>
  <conditionalFormatting sqref="H7:H8">
    <cfRule type="notContainsBlanks" dxfId="0" priority="4">
      <formula>LEN(TRIM(H7))&gt;0</formula>
    </cfRule>
  </conditionalFormatting>
  <dataValidations count="3">
    <dataValidation type="list" showInputMessage="1" showErrorMessage="1" sqref="E7:E8">
      <formula1>"ks,bal,sada,"</formula1>
    </dataValidation>
    <dataValidation type="list" showInputMessage="1" showErrorMessage="1" sqref="J7 H7:H8">
      <formula1>"ANO,NE"</formula1>
    </dataValidation>
    <dataValidation type="list" allowBlank="1" showInputMessage="1" showErrorMessage="1" sqref="J8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5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[1]CPV!#REF!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2021-04-28T06:34:54Z</cp:lastPrinted>
  <dcterms:created xsi:type="dcterms:W3CDTF">2014-03-05T12:43:32Z</dcterms:created>
  <dcterms:modified xsi:type="dcterms:W3CDTF">2021-07-19T09:42:33Z</dcterms:modified>
</cp:coreProperties>
</file>